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Stundensatz" sheetId="2" state="visible" r:id="rId2"/>
    <sheet xmlns:r="http://schemas.openxmlformats.org/officeDocument/2006/relationships" name="Angebot" sheetId="3" state="visible" r:id="rId3"/>
    <sheet xmlns:r="http://schemas.openxmlformats.org/officeDocument/2006/relationships" name="Preisindex 2026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 &quot;h&quot;"/>
    <numFmt numFmtId="165" formatCode="#,##0 &quot;h&quot;"/>
    <numFmt numFmtId="166" formatCode="0 &quot;Tage&quot;"/>
    <numFmt numFmtId="167" formatCode="0.0 &quot;h&quot;"/>
    <numFmt numFmtId="168" formatCode="#,##0 &quot;€&quot;"/>
    <numFmt numFmtId="169" formatCode="#,##0.00 &quot;€&quot;"/>
    <numFmt numFmtId="170" formatCode="0 &quot;km&quot;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i val="1"/>
    </font>
    <font>
      <color rgb="001F4E79"/>
      <u val="single"/>
    </font>
    <font>
      <b val="1"/>
      <color rgb="00FFFFFF"/>
      <sz val="12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4C2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6" fillId="2" borderId="0" pivotButton="0" quotePrefix="0" xfId="0"/>
    <xf numFmtId="0" fontId="0" fillId="2" borderId="0" pivotButton="0" quotePrefix="0" xfId="0"/>
    <xf numFmtId="164" fontId="0" fillId="3" borderId="1" pivotButton="0" quotePrefix="0" xfId="0"/>
    <xf numFmtId="1" fontId="0" fillId="3" borderId="1" pivotButton="0" quotePrefix="0" xfId="0"/>
    <xf numFmtId="165" fontId="3" fillId="4" borderId="1" pivotButton="0" quotePrefix="0" xfId="0"/>
    <xf numFmtId="166" fontId="0" fillId="3" borderId="1" pivotButton="0" quotePrefix="0" xfId="0"/>
    <xf numFmtId="167" fontId="3" fillId="4" borderId="1" pivotButton="0" quotePrefix="0" xfId="0"/>
    <xf numFmtId="9" fontId="0" fillId="3" borderId="1" pivotButton="0" quotePrefix="0" xfId="0"/>
    <xf numFmtId="168" fontId="0" fillId="3" borderId="1" pivotButton="0" quotePrefix="0" xfId="0"/>
    <xf numFmtId="168" fontId="3" fillId="4" borderId="1" pivotButton="0" quotePrefix="0" xfId="0"/>
    <xf numFmtId="169" fontId="7" fillId="4" borderId="1" pivotButton="0" quotePrefix="0" xfId="0"/>
    <xf numFmtId="169" fontId="3" fillId="4" borderId="1" pivotButton="0" quotePrefix="0" xfId="0"/>
    <xf numFmtId="170" fontId="0" fillId="3" borderId="1" pivotButton="0" quotePrefix="0" xfId="0"/>
    <xf numFmtId="169" fontId="0" fillId="3" borderId="1" pivotButton="0" quotePrefix="0" xfId="0"/>
    <xf numFmtId="168" fontId="0" fillId="0" borderId="0" pivotButton="0" quotePrefix="0" xfId="0"/>
    <xf numFmtId="0" fontId="3" fillId="0" borderId="0" pivotButton="0" quotePrefix="0" xfId="0"/>
    <xf numFmtId="169" fontId="3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Stundensatz-Kalkulation Handwerk 2026 – kostenlose Excel-Vorlage</t>
        </is>
      </c>
    </row>
    <row r="2">
      <c r="A2" s="2" t="inlineStr">
        <is>
          <t>von handwerker-rechner.de</t>
        </is>
      </c>
    </row>
    <row r="3">
      <c r="A3" s="3" t="inlineStr"/>
    </row>
    <row r="4">
      <c r="A4" s="4" t="inlineStr">
        <is>
          <t>So nutzen Sie die Vorlage (3 Schritte):</t>
        </is>
      </c>
    </row>
    <row r="5">
      <c r="A5" s="3" t="inlineStr">
        <is>
          <t>1. Blatt »Stundensatz«: Tragen Sie Ihre Werte in die GELBEN Felder ein (Arbeitszeit, Lohn, Gemeinkosten, Wagnis &amp; Gewinn).</t>
        </is>
      </c>
    </row>
    <row r="6">
      <c r="A6" s="3" t="inlineStr">
        <is>
          <t>2. Die GRÜNEN Felder rechnen automatisch: produktive Stunden und Ihren Stundenverrechnungssatz (netto).</t>
        </is>
      </c>
    </row>
    <row r="7">
      <c r="A7" s="3" t="inlineStr">
        <is>
          <t>3. Blatt »Preisindex 2026«: Vergleichen Sie Ihr Ergebnis mit den Stundensätzen von 9 Gewerken.</t>
        </is>
      </c>
    </row>
    <row r="8">
      <c r="A8" s="3" t="inlineStr"/>
    </row>
    <row r="9">
      <c r="A9" s="3" t="inlineStr">
        <is>
          <t>Optional – Blatt »Angebot«: Material mit Aufschlag + Fahrtkosten + Arbeitszeit → Angebotssumme netto/brutto.</t>
        </is>
      </c>
    </row>
    <row r="10">
      <c r="A10" s="3" t="inlineStr"/>
    </row>
    <row r="11">
      <c r="A11" s="4" t="inlineStr">
        <is>
          <t>Formel: Stundenverrechnungssatz = (Lohnkosten + Gemeinkosten + Wagnis &amp; Gewinn) ÷ produktive Stunden</t>
        </is>
      </c>
    </row>
    <row r="12">
      <c r="A12" s="3" t="inlineStr"/>
    </row>
    <row r="13">
      <c r="A13" s="5" t="inlineStr">
        <is>
          <t>Hinweis: Alle Beispielwerte sind Platzhalter (Solo-Selbstständiger, 2026). Ersetzen Sie sie durch Ihre echten Zahlen.</t>
        </is>
      </c>
    </row>
    <row r="14">
      <c r="A14" s="5" t="inlineStr">
        <is>
          <t>Diese Vorlage ersetzt keine Steuer- oder Betriebsberatung.</t>
        </is>
      </c>
    </row>
    <row r="15">
      <c r="A15" s="3" t="inlineStr"/>
    </row>
    <row r="16">
      <c r="A16" s="6" t="inlineStr">
        <is>
          <t>Online-Rechner &amp; Preisindex: https://www.handwerker-rechner.de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50" customWidth="1" min="3" max="3"/>
  </cols>
  <sheetData>
    <row r="1">
      <c r="A1" s="7" t="inlineStr">
        <is>
          <t>Stundenverrechnungssatz berechnen</t>
        </is>
      </c>
    </row>
    <row r="2">
      <c r="A2" s="8" t="inlineStr">
        <is>
          <t>Gelb = Ihre Eingabe · Grün = wird berechnet</t>
        </is>
      </c>
    </row>
    <row r="4">
      <c r="A4" s="9" t="inlineStr">
        <is>
          <t>1. Produktive Stunden ermitteln</t>
        </is>
      </c>
      <c r="B4" s="10" t="n"/>
      <c r="C4" s="10" t="n"/>
    </row>
    <row r="5">
      <c r="A5" t="inlineStr">
        <is>
          <t>Wochenstunden</t>
        </is>
      </c>
      <c r="B5" s="11" t="n">
        <v>40</v>
      </c>
      <c r="C5" s="8" t="inlineStr">
        <is>
          <t>Ihre reguläre Wochenarbeitszeit</t>
        </is>
      </c>
    </row>
    <row r="6">
      <c r="A6" t="inlineStr">
        <is>
          <t>Arbeitswochen pro Jahr</t>
        </is>
      </c>
      <c r="B6" s="12" t="n">
        <v>52</v>
      </c>
      <c r="C6" s="8" t="inlineStr"/>
    </row>
    <row r="7">
      <c r="A7" t="inlineStr">
        <is>
          <t>Brutto-Jahresstunden</t>
        </is>
      </c>
      <c r="B7" s="13">
        <f>B5*B6</f>
        <v/>
      </c>
      <c r="C7" s="8" t="inlineStr"/>
    </row>
    <row r="8">
      <c r="A8" t="inlineStr">
        <is>
          <t>Urlaubstage</t>
        </is>
      </c>
      <c r="B8" s="14" t="n">
        <v>30</v>
      </c>
      <c r="C8" s="8" t="inlineStr"/>
    </row>
    <row r="9">
      <c r="A9" t="inlineStr">
        <is>
          <t>Feiertage</t>
        </is>
      </c>
      <c r="B9" s="14" t="n">
        <v>10</v>
      </c>
      <c r="C9" s="8" t="inlineStr">
        <is>
          <t>je nach Bundesland 9–13</t>
        </is>
      </c>
    </row>
    <row r="10">
      <c r="A10" t="inlineStr">
        <is>
          <t>Krankheitstage (Ø)</t>
        </is>
      </c>
      <c r="B10" s="14" t="n">
        <v>10</v>
      </c>
      <c r="C10" s="8" t="inlineStr"/>
    </row>
    <row r="11">
      <c r="A11" t="inlineStr">
        <is>
          <t>Stunden pro Arbeitstag</t>
        </is>
      </c>
      <c r="B11" s="15">
        <f>B5/5</f>
        <v/>
      </c>
      <c r="C11" s="8" t="inlineStr"/>
    </row>
    <row r="12">
      <c r="A12" t="inlineStr">
        <is>
          <t>Anwesenheitsstunden</t>
        </is>
      </c>
      <c r="B12" s="13">
        <f>B7-(B8+B9+B10)*B11</f>
        <v/>
      </c>
      <c r="C12" s="8" t="inlineStr"/>
    </row>
    <row r="13">
      <c r="A13" t="inlineStr">
        <is>
          <t>Anteil unproduktive Zeit</t>
        </is>
      </c>
      <c r="B13" s="16" t="n">
        <v>0.25</v>
      </c>
      <c r="C13" s="8" t="inlineStr">
        <is>
          <t>Büro, Angebote, Fahrten, Weiterbildung</t>
        </is>
      </c>
    </row>
    <row r="14">
      <c r="A14" t="inlineStr">
        <is>
          <t>Produktive (abrechenbare) Stunden</t>
        </is>
      </c>
      <c r="B14" s="13">
        <f>B12*(1-B13)</f>
        <v/>
      </c>
      <c r="C14" s="8" t="inlineStr"/>
    </row>
    <row r="16">
      <c r="A16" s="9" t="inlineStr">
        <is>
          <t>2. Lohnkosten</t>
        </is>
      </c>
      <c r="B16" s="10" t="n"/>
      <c r="C16" s="10" t="n"/>
    </row>
    <row r="17">
      <c r="A17" t="inlineStr">
        <is>
          <t>Unternehmerlohn / Bruttolohn pro Jahr</t>
        </is>
      </c>
      <c r="B17" s="17" t="n">
        <v>48000</v>
      </c>
      <c r="C17" s="8" t="inlineStr">
        <is>
          <t>Selbstständig: Ihr gewünschtes Jahresgehalt</t>
        </is>
      </c>
    </row>
    <row r="18">
      <c r="A18" t="inlineStr">
        <is>
          <t>Lohnnebenkosten / Vorsorge &amp; Versicherung</t>
        </is>
      </c>
      <c r="B18" s="17" t="n">
        <v>12000</v>
      </c>
      <c r="C18" s="8" t="inlineStr">
        <is>
          <t>Angestellte: ca. 20–30 % AG-Anteil; Selbstständig: KV, RV, Absicherung</t>
        </is>
      </c>
    </row>
    <row r="19">
      <c r="A19" t="inlineStr">
        <is>
          <t>Lohnkosten gesamt</t>
        </is>
      </c>
      <c r="B19" s="18">
        <f>B17+B18</f>
        <v/>
      </c>
      <c r="C19" s="8" t="inlineStr"/>
    </row>
    <row r="21">
      <c r="A21" s="9" t="inlineStr">
        <is>
          <t>3. Gemeinkosten (pro Jahr)</t>
        </is>
      </c>
      <c r="B21" s="10" t="n"/>
      <c r="C21" s="10" t="n"/>
    </row>
    <row r="22">
      <c r="A22" t="inlineStr">
        <is>
          <t>Fahrzeug(e) inkl. Kraftstoff &amp; Versicherung</t>
        </is>
      </c>
      <c r="B22" s="17" t="n">
        <v>7200</v>
      </c>
      <c r="C22" s="8" t="inlineStr"/>
    </row>
    <row r="23">
      <c r="A23" t="inlineStr">
        <is>
          <t>Werkzeug &amp; Maschinen (inkl. Abschreibung)</t>
        </is>
      </c>
      <c r="B23" s="17" t="n">
        <v>3000</v>
      </c>
      <c r="C23" s="8" t="inlineStr"/>
    </row>
    <row r="24">
      <c r="A24" t="inlineStr">
        <is>
          <t>Miete Werkstatt / Lager</t>
        </is>
      </c>
      <c r="B24" s="17" t="n">
        <v>6000</v>
      </c>
      <c r="C24" s="8" t="inlineStr"/>
    </row>
    <row r="25">
      <c r="A25" t="inlineStr">
        <is>
          <t>Betriebliche Versicherungen</t>
        </is>
      </c>
      <c r="B25" s="17" t="n">
        <v>2400</v>
      </c>
      <c r="C25" s="8" t="inlineStr"/>
    </row>
    <row r="26">
      <c r="A26" t="inlineStr">
        <is>
          <t>Büro, Software, Telefon</t>
        </is>
      </c>
      <c r="B26" s="17" t="n">
        <v>2400</v>
      </c>
      <c r="C26" s="8" t="inlineStr"/>
    </row>
    <row r="27">
      <c r="A27" t="inlineStr">
        <is>
          <t>Steuerberatung &amp; Buchhaltung</t>
        </is>
      </c>
      <c r="B27" s="17" t="n">
        <v>1800</v>
      </c>
      <c r="C27" s="8" t="inlineStr"/>
    </row>
    <row r="28">
      <c r="A28" t="inlineStr">
        <is>
          <t>Sonstige Kosten</t>
        </is>
      </c>
      <c r="B28" s="17" t="n">
        <v>0</v>
      </c>
      <c r="C28" s="8" t="inlineStr"/>
    </row>
    <row r="29">
      <c r="A29" t="inlineStr">
        <is>
          <t>Gemeinkosten gesamt</t>
        </is>
      </c>
      <c r="B29" s="18">
        <f>SUM(B22:B28)</f>
        <v/>
      </c>
      <c r="C29" s="8" t="inlineStr"/>
    </row>
    <row r="31">
      <c r="A31" s="9" t="inlineStr">
        <is>
          <t>4. Wagnis &amp; Gewinn</t>
        </is>
      </c>
      <c r="B31" s="10" t="n"/>
      <c r="C31" s="10" t="n"/>
    </row>
    <row r="32">
      <c r="A32" t="inlineStr">
        <is>
          <t>Zuschlag Wagnis &amp; Gewinn</t>
        </is>
      </c>
      <c r="B32" s="16" t="n">
        <v>0.1</v>
      </c>
      <c r="C32" s="8" t="inlineStr">
        <is>
          <t>üblich: 5–15 %</t>
        </is>
      </c>
    </row>
    <row r="33">
      <c r="A33" t="inlineStr">
        <is>
          <t>Selbstkosten (Lohn + Gemeinkosten)</t>
        </is>
      </c>
      <c r="B33" s="18">
        <f>B19+B29</f>
        <v/>
      </c>
      <c r="C33" s="8" t="inlineStr"/>
    </row>
    <row r="34">
      <c r="A34" t="inlineStr">
        <is>
          <t>Wagnis &amp; Gewinn in €</t>
        </is>
      </c>
      <c r="B34" s="18">
        <f>B33*B32</f>
        <v/>
      </c>
      <c r="C34" s="8" t="inlineStr"/>
    </row>
    <row r="35">
      <c r="A35" t="inlineStr">
        <is>
          <t>Zu deckende Gesamtkosten pro Jahr</t>
        </is>
      </c>
      <c r="B35" s="18">
        <f>B33+B34</f>
        <v/>
      </c>
      <c r="C35" s="8" t="inlineStr"/>
    </row>
    <row r="37">
      <c r="A37" s="9" t="inlineStr">
        <is>
          <t>ERGEBNIS</t>
        </is>
      </c>
      <c r="B37" s="10" t="n"/>
      <c r="C37" s="10" t="n"/>
    </row>
    <row r="38">
      <c r="A38" t="inlineStr">
        <is>
          <t>Stundenverrechnungssatz (netto)</t>
        </is>
      </c>
      <c r="B38" s="19">
        <f>IFERROR(B35/B14,0)</f>
        <v/>
      </c>
      <c r="C38" s="8" t="inlineStr"/>
    </row>
    <row r="39">
      <c r="A39" t="inlineStr">
        <is>
          <t>Stundenverrechnungssatz (brutto, 19 % MwSt.)</t>
        </is>
      </c>
      <c r="B39" s="20">
        <f>B38*1.19</f>
        <v/>
      </c>
      <c r="C39" s="8" t="inlineStr"/>
    </row>
    <row r="40">
      <c r="A40" t="inlineStr">
        <is>
          <t>Davon: reine Lohnkosten pro Stunde</t>
        </is>
      </c>
      <c r="B40" s="20">
        <f>IFERROR(B19/B14,0)</f>
        <v/>
      </c>
      <c r="C40" s="8" t="inlineStr"/>
    </row>
  </sheetData>
  <dataValidations count="1">
    <dataValidation sqref="B13 B32" showDropDown="0" showInputMessage="0" showErrorMessage="1" allowBlank="0" error="Bitte einen Prozentwert zwischen 0 % und 100 % eingeben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44" customWidth="1" min="3" max="3"/>
  </cols>
  <sheetData>
    <row r="1">
      <c r="A1" s="7" t="inlineStr">
        <is>
          <t>Angebotskalkulation (optional)</t>
        </is>
      </c>
    </row>
    <row r="3">
      <c r="A3" t="inlineStr">
        <is>
          <t>Geschätzte Arbeitsstunden</t>
        </is>
      </c>
      <c r="B3" s="11" t="n">
        <v>16</v>
      </c>
      <c r="C3" s="8" t="inlineStr"/>
    </row>
    <row r="4">
      <c r="A4" t="inlineStr">
        <is>
          <t>Stundenverrechnungssatz (netto)</t>
        </is>
      </c>
      <c r="B4" s="20">
        <f>Stundensatz!B38</f>
        <v/>
      </c>
      <c r="C4" s="8" t="inlineStr">
        <is>
          <t>aus Blatt »Stundensatz«</t>
        </is>
      </c>
    </row>
    <row r="5">
      <c r="A5" t="inlineStr">
        <is>
          <t>Lohnanteil</t>
        </is>
      </c>
      <c r="B5" s="20">
        <f>B3*B4</f>
        <v/>
      </c>
      <c r="C5" s="8" t="inlineStr"/>
    </row>
    <row r="6">
      <c r="A6" t="inlineStr">
        <is>
          <t>Materialeinkauf (netto)</t>
        </is>
      </c>
      <c r="B6" s="17" t="n">
        <v>800</v>
      </c>
      <c r="C6" s="8" t="inlineStr"/>
    </row>
    <row r="7">
      <c r="A7" t="inlineStr">
        <is>
          <t>Materialaufschlag</t>
        </is>
      </c>
      <c r="B7" s="16" t="n">
        <v>0.15</v>
      </c>
      <c r="C7" s="8" t="inlineStr">
        <is>
          <t>Prüfen Sie den in Ihrem Gewerk üblichen Satz</t>
        </is>
      </c>
    </row>
    <row r="8">
      <c r="A8" t="inlineStr">
        <is>
          <t>Material inkl. Aufschlag</t>
        </is>
      </c>
      <c r="B8" s="20">
        <f>B6*(1+B7)</f>
        <v/>
      </c>
      <c r="C8" s="8" t="inlineStr"/>
    </row>
    <row r="9">
      <c r="A9" t="inlineStr">
        <is>
          <t>Gefahrene Kilometer (gesamt)</t>
        </is>
      </c>
      <c r="B9" s="21" t="n">
        <v>60</v>
      </c>
      <c r="C9" s="8" t="inlineStr">
        <is>
          <t>Hin- und Rückfahrt × Einsätze</t>
        </is>
      </c>
    </row>
    <row r="10">
      <c r="A10" t="inlineStr">
        <is>
          <t>Kosten pro Kilometer</t>
        </is>
      </c>
      <c r="B10" s="22" t="n">
        <v>0.7</v>
      </c>
      <c r="C10" s="8" t="inlineStr">
        <is>
          <t>Ihre tatsächlichen Fahrzeugkosten/km</t>
        </is>
      </c>
    </row>
    <row r="11">
      <c r="A11" t="inlineStr">
        <is>
          <t>Fahrtkosten</t>
        </is>
      </c>
      <c r="B11" s="20">
        <f>B9*B10</f>
        <v/>
      </c>
      <c r="C11" s="8" t="inlineStr"/>
    </row>
    <row r="12">
      <c r="A12" t="inlineStr">
        <is>
          <t>Angebotssumme netto</t>
        </is>
      </c>
      <c r="B12" s="20">
        <f>B5+B8+B11</f>
        <v/>
      </c>
      <c r="C12" s="8" t="inlineStr"/>
    </row>
    <row r="13">
      <c r="A13" t="inlineStr">
        <is>
          <t>MwSt. 19 %</t>
        </is>
      </c>
      <c r="B13" s="20">
        <f>B12*0.19</f>
        <v/>
      </c>
      <c r="C13" s="8" t="inlineStr"/>
    </row>
    <row r="14">
      <c r="A14" t="inlineStr">
        <is>
          <t>Angebotssumme brutto</t>
        </is>
      </c>
      <c r="B14" s="19">
        <f>B12+B13</f>
        <v/>
      </c>
      <c r="C14" s="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30" customWidth="1" min="5" max="5"/>
  </cols>
  <sheetData>
    <row r="1">
      <c r="A1" s="7" t="inlineStr">
        <is>
          <t>Preisindex 2026 – Stundensätze im Vergleich (netto)</t>
        </is>
      </c>
    </row>
    <row r="2">
      <c r="A2" s="8" t="inlineStr">
        <is>
          <t>Quelle: Preisindex 2026, handwerker-rechner.de · Richtwerte, regional abweichend</t>
        </is>
      </c>
    </row>
    <row r="4">
      <c r="A4" s="9" t="inlineStr">
        <is>
          <t>Gewerk</t>
        </is>
      </c>
      <c r="B4" s="9" t="inlineStr">
        <is>
          <t>von</t>
        </is>
      </c>
      <c r="C4" s="9" t="inlineStr">
        <is>
          <t>bis</t>
        </is>
      </c>
      <c r="D4" s="9" t="inlineStr">
        <is>
          <t>Mitte</t>
        </is>
      </c>
      <c r="E4" s="9" t="inlineStr">
        <is>
          <t>Ihr Satz liegt …</t>
        </is>
      </c>
    </row>
    <row r="5">
      <c r="A5" t="inlineStr">
        <is>
          <t>Maler</t>
        </is>
      </c>
      <c r="B5" s="23" t="n">
        <v>45</v>
      </c>
      <c r="C5" s="23" t="n">
        <v>70</v>
      </c>
      <c r="D5" s="23">
        <f>(B5+C5)/2</f>
        <v/>
      </c>
      <c r="E5">
        <f>IF(Stundensatz!$B$38&lt;B5,"unter der Spanne",IF(Stundensatz!$B$38&gt;C5,"über der Spanne","innerhalb der Spanne"))</f>
        <v/>
      </c>
    </row>
    <row r="6">
      <c r="A6" t="inlineStr">
        <is>
          <t>Fliesenleger</t>
        </is>
      </c>
      <c r="B6" s="23" t="n">
        <v>50</v>
      </c>
      <c r="C6" s="23" t="n">
        <v>75</v>
      </c>
      <c r="D6" s="23">
        <f>(B6+C6)/2</f>
        <v/>
      </c>
      <c r="E6">
        <f>IF(Stundensatz!$B$38&lt;B6,"unter der Spanne",IF(Stundensatz!$B$38&gt;C6,"über der Spanne","innerhalb der Spanne"))</f>
        <v/>
      </c>
    </row>
    <row r="7">
      <c r="A7" t="inlineStr">
        <is>
          <t>Trockenbau</t>
        </is>
      </c>
      <c r="B7" s="23" t="n">
        <v>50</v>
      </c>
      <c r="C7" s="23" t="n">
        <v>78</v>
      </c>
      <c r="D7" s="23">
        <f>(B7+C7)/2</f>
        <v/>
      </c>
      <c r="E7">
        <f>IF(Stundensatz!$B$38&lt;B7,"unter der Spanne",IF(Stundensatz!$B$38&gt;C7,"über der Spanne","innerhalb der Spanne"))</f>
        <v/>
      </c>
    </row>
    <row r="8">
      <c r="A8" t="inlineStr">
        <is>
          <t>Maurer</t>
        </is>
      </c>
      <c r="B8" s="23" t="n">
        <v>55</v>
      </c>
      <c r="C8" s="23" t="n">
        <v>85</v>
      </c>
      <c r="D8" s="23">
        <f>(B8+C8)/2</f>
        <v/>
      </c>
      <c r="E8">
        <f>IF(Stundensatz!$B$38&lt;B8,"unter der Spanne",IF(Stundensatz!$B$38&gt;C8,"über der Spanne","innerhalb der Spanne"))</f>
        <v/>
      </c>
    </row>
    <row r="9">
      <c r="A9" t="inlineStr">
        <is>
          <t>Tischler / Schreiner</t>
        </is>
      </c>
      <c r="B9" s="23" t="n">
        <v>55</v>
      </c>
      <c r="C9" s="23" t="n">
        <v>85</v>
      </c>
      <c r="D9" s="23">
        <f>(B9+C9)/2</f>
        <v/>
      </c>
      <c r="E9">
        <f>IF(Stundensatz!$B$38&lt;B9,"unter der Spanne",IF(Stundensatz!$B$38&gt;C9,"über der Spanne","innerhalb der Spanne"))</f>
        <v/>
      </c>
    </row>
    <row r="10">
      <c r="A10" t="inlineStr">
        <is>
          <t>Zimmerer</t>
        </is>
      </c>
      <c r="B10" s="23" t="n">
        <v>60</v>
      </c>
      <c r="C10" s="23" t="n">
        <v>95</v>
      </c>
      <c r="D10" s="23">
        <f>(B10+C10)/2</f>
        <v/>
      </c>
      <c r="E10">
        <f>IF(Stundensatz!$B$38&lt;B10,"unter der Spanne",IF(Stundensatz!$B$38&gt;C10,"über der Spanne","innerhalb der Spanne"))</f>
        <v/>
      </c>
    </row>
    <row r="11">
      <c r="A11" t="inlineStr">
        <is>
          <t>Elektriker</t>
        </is>
      </c>
      <c r="B11" s="23" t="n">
        <v>60</v>
      </c>
      <c r="C11" s="23" t="n">
        <v>95</v>
      </c>
      <c r="D11" s="23">
        <f>(B11+C11)/2</f>
        <v/>
      </c>
      <c r="E11">
        <f>IF(Stundensatz!$B$38&lt;B11,"unter der Spanne",IF(Stundensatz!$B$38&gt;C11,"über der Spanne","innerhalb der Spanne"))</f>
        <v/>
      </c>
    </row>
    <row r="12">
      <c r="A12" t="inlineStr">
        <is>
          <t>Dachdecker</t>
        </is>
      </c>
      <c r="B12" s="23" t="n">
        <v>65</v>
      </c>
      <c r="C12" s="23" t="n">
        <v>100</v>
      </c>
      <c r="D12" s="23">
        <f>(B12+C12)/2</f>
        <v/>
      </c>
      <c r="E12">
        <f>IF(Stundensatz!$B$38&lt;B12,"unter der Spanne",IF(Stundensatz!$B$38&gt;C12,"über der Spanne","innerhalb der Spanne"))</f>
        <v/>
      </c>
    </row>
    <row r="13">
      <c r="A13" t="inlineStr">
        <is>
          <t>SHK</t>
        </is>
      </c>
      <c r="B13" s="23" t="n">
        <v>65</v>
      </c>
      <c r="C13" s="23" t="n">
        <v>100</v>
      </c>
      <c r="D13" s="23">
        <f>(B13+C13)/2</f>
        <v/>
      </c>
      <c r="E13">
        <f>IF(Stundensatz!$B$38&lt;B13,"unter der Spanne",IF(Stundensatz!$B$38&gt;C13,"über der Spanne","innerhalb der Spanne"))</f>
        <v/>
      </c>
    </row>
    <row r="15">
      <c r="A15" s="24" t="inlineStr">
        <is>
          <t>Ihr Stundenverrechnungssatz (netto):</t>
        </is>
      </c>
      <c r="B15" s="25">
        <f>Stundensatz!B38</f>
        <v/>
      </c>
    </row>
    <row r="17">
      <c r="A17" s="26" t="inlineStr">
        <is>
          <t>Mehr Details je Gewerk: https://www.handwerker-rechner.de/stundensatz-preisindex-2026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2026-10-08T22:14:49Z</dcterms:created>
  <dcterms:modified xmlns:dcterms="http://purl.org/dc/terms/" xmlns:xsi="http://www.w3.org/2001/XMLSchema-instance" xsi:type="dcterms:W3CDTF">2026-10-08T22:14:49Z</dcterms:modified>
</cp:coreProperties>
</file>